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.sharepoint.com/Sklaida/Filmų rodymo statistika/Ataskaitos/Savaitgalio/2024/Rugpjūtis/"/>
    </mc:Choice>
  </mc:AlternateContent>
  <xr:revisionPtr revIDLastSave="3279" documentId="13_ncr:1_{E61D8DA5-CCEE-47DE-9FEF-95A3CAA4B0D3}" xr6:coauthVersionLast="47" xr6:coauthVersionMax="47" xr10:uidLastSave="{8D9D057C-AAA5-4608-9B59-33CD6E91B1B9}"/>
  <bookViews>
    <workbookView xWindow="-120" yWindow="-120" windowWidth="29040" windowHeight="15840" xr2:uid="{00000000-000D-0000-FFFF-FFFF00000000}"/>
  </bookViews>
  <sheets>
    <sheet name="08.23-08.25" sheetId="15" r:id="rId1"/>
    <sheet name="08.16-08.18" sheetId="14" r:id="rId2"/>
    <sheet name="08.09-08.11" sheetId="13" r:id="rId3"/>
    <sheet name="08.02-08.04" sheetId="12" r:id="rId4"/>
    <sheet name="07.26-07.28" sheetId="11" r:id="rId5"/>
    <sheet name="07.19-07.21" sheetId="10" r:id="rId6"/>
    <sheet name="07.12-07.14" sheetId="9" r:id="rId7"/>
    <sheet name="07.05-07.07" sheetId="8" r:id="rId8"/>
    <sheet name="06.28-06.30" sheetId="7" r:id="rId9"/>
    <sheet name="06.21-06.23" sheetId="6" r:id="rId10"/>
    <sheet name="06.14-06.16" sheetId="5" r:id="rId11"/>
    <sheet name="06.07-06.09 " sheetId="4" r:id="rId12"/>
    <sheet name="05.31-06.02" sheetId="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5" l="1"/>
  <c r="D34" i="15"/>
  <c r="F27" i="15" l="1"/>
  <c r="I21" i="15"/>
  <c r="F5" i="15" l="1"/>
  <c r="F13" i="15" l="1"/>
  <c r="F29" i="15"/>
  <c r="F32" i="15"/>
  <c r="I26" i="15"/>
  <c r="I9" i="15"/>
  <c r="I7" i="15"/>
  <c r="F31" i="15" l="1"/>
  <c r="I28" i="15"/>
  <c r="F28" i="15"/>
  <c r="I32" i="15"/>
  <c r="I29" i="15"/>
  <c r="F18" i="15"/>
  <c r="I30" i="15"/>
  <c r="F30" i="15"/>
  <c r="I19" i="15"/>
  <c r="F19" i="15"/>
  <c r="I24" i="15"/>
  <c r="F24" i="15"/>
  <c r="I17" i="15"/>
  <c r="F17" i="15"/>
  <c r="I16" i="15"/>
  <c r="F16" i="15"/>
  <c r="F22" i="15"/>
  <c r="I14" i="15"/>
  <c r="F14" i="15"/>
  <c r="F12" i="15"/>
  <c r="F10" i="15"/>
  <c r="I8" i="15"/>
  <c r="F8" i="15"/>
  <c r="I6" i="15"/>
  <c r="F6" i="15"/>
  <c r="I4" i="15"/>
  <c r="F4" i="15"/>
  <c r="F3" i="15"/>
  <c r="F32" i="14"/>
  <c r="F34" i="15" l="1"/>
  <c r="D35" i="14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<sst xmlns="http://schemas.openxmlformats.org/spreadsheetml/2006/main" count="1618" uniqueCount="195">
  <si>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</si>
  <si>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</si>
  <si>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</si>
  <si>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</si>
  <si>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</si>
  <si>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</si>
  <si>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</si>
  <si>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</si>
  <si>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</si>
  <si>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</si>
  <si>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</si>
  <si>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</si>
  <si>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</si>
  <si>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</si>
  <si>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</si>
  <si>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</si>
  <si>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</si>
  <si>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</si>
  <si>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</si>
  <si>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</si>
  <si>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</si>
  <si>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</si>
  <si>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</si>
  <si>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</si>
  <si>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</si>
  <si>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</si>
  <si>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</si>
  <si>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</si>
  <si>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</si>
  <si>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</si>
  <si>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</si>
  <si>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</si>
  <si>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</si>
  <si>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</si>
  <si>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</si>
  <si>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</si>
  <si>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</si>
  <si>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</si>
  <si>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</si>
  <si>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</si>
  <si>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</si>
  <si>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</si>
  <si>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</si>
  <si>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</si>
  <si>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</si>
  <si>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</si>
  <si>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</si>
  <si>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</si>
  <si>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</si>
  <si>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</si>
  <si>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</si>
  <si>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</si>
  <si>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</si>
  <si>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</si>
  <si>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</si>
  <si>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</si>
  <si>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</si>
  <si>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</si>
  <si>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</si>
  <si>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</si>
  <si>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</si>
  <si>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</si>
  <si>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</si>
  <si>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</si>
  <si>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</si>
  <si>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</si>
  <si>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</si>
  <si>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</si>
  <si>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</si>
  <si>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</si>
  <si>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</si>
  <si>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</si>
  <si>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</si>
  <si>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</si>
  <si>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</si>
  <si>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</si>
  <si>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</si>
  <si>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</si>
  <si>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</si>
  <si>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</si>
  <si>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</si>
  <si>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</si>
  <si>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</si>
  <si>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</si>
  <si>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</si>
  <si>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</si>
  <si>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</si>
  <si>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</si>
  <si>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</si>
  <si>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</si>
  <si>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</si>
  <si>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</si>
  <si>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</si>
  <si>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</si>
  <si>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</si>
  <si>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</si>
  <si>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</si>
  <si>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</si>
  <si>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</si>
  <si>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</si>
  <si>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</si>
  <si>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</si>
  <si>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</si>
  <si>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</si>
  <si>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</si>
  <si>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</si>
  <si>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</si>
  <si>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</si>
  <si>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</si>
  <si>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</si>
  <si>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</si>
  <si>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</si>
  <si>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</si>
  <si>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</si>
  <si>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</si>
  <si>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</si>
  <si>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</si>
  <si>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</si>
  <si>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</si>
  <si>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</si>
  <si>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</si>
  <si>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</si>
  <si>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</si>
  <si>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</si>
  <si>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</si>
  <si>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</si>
  <si>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</si>
  <si>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</si>
  <si>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</si>
  <si>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</si>
  <si>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</si>
  <si>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</si>
  <si>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</si>
  <si>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</si>
  <si>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</si>
  <si>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</si>
  <si>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</si>
  <si>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</si>
  <si>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</si>
  <si>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</si>
  <si>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</si>
  <si>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</si>
  <si>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</si>
  <si>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</si>
  <si>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</si>
  <si>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</si>
  <si>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</si>
  <si>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</si>
  <si>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</si>
  <si>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</si>
  <si>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</si>
  <si>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</si>
  <si>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</si>
  <si>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</si>
  <si>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</si>
  <si>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</si>
  <si>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</si>
  <si>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</si>
  <si>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</si>
  <si>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</si>
  <si>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</si>
  <si>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</si>
  <si>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</si>
  <si>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</si>
  <si>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</si>
  <si>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</si>
  <si>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</si>
  <si>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</si>
  <si>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</si>
  <si>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</si>
  <si>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</si>
  <si>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</si>
  <si>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</si>
  <si>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</si>
  <si>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</si>
  <si>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</si>
  <si>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</si>
  <si>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</si>
  <si>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</si>
  <si>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</si>
  <si>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</si>
  <si>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</si>
  <si>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</si>
  <si>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</si>
  <si>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</si>
  <si>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</si>
  <si>
    <t>Rugpjūčio 23–25 d. Lietuvos kino teatruose rodytų filmų topas
August 23–25 Lithuanian top</t>
  </si>
  <si>
    <t>Narsieji gelbėtojai (Combat Wombat: Back 2 Back)</t>
  </si>
  <si>
    <t>Duok ženklą (Blink Twice)</t>
  </si>
  <si>
    <t>Varnas (The Crow)</t>
  </si>
  <si>
    <t>Paklusnumo žaidimai (Subservience)</t>
  </si>
  <si>
    <t>202 502 €</t>
  </si>
  <si>
    <t>69 išpažintis</t>
  </si>
  <si>
    <t>Mental machinery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</si>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</sst>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8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4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443"/>
    </tableStyle>
    <tableStyle name="Table Style 2" pivot="0" count="1" xr9:uid="{27931E3F-712C-485E-A1F4-53DFE01A40F1}">
      <tableStyleElement type="wholeTable" dxfId="442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D6960F-27D3-4F06-A533-6821B6F5D316}" name="Table13234567891011121314" displayName="Table13234567891011121314" ref="A2:O34" totalsRowCount="1" headerRowDxfId="441" dataDxfId="439" totalsRowDxfId="438" headerRowBorderDxfId="440">
  <sortState xmlns:xlrd2="http://schemas.microsoft.com/office/spreadsheetml/2017/richdata2" ref="A3:O33">
    <sortCondition descending="1" ref="D3:D33"/>
  </sortState>
  <tableColumns count="15">
    <tableColumn id="1" xr3:uid="{D6774C1D-C17F-489B-A79E-9893C74D96F8}" name="#" totalsRowLabel=" " dataDxfId="437" totalsRowDxfId="14"/>
    <tableColumn id="2" xr3:uid="{C18AB7F0-249E-456C-9B96-F0EDBD974D82}" name="#_x000a_LW" totalsRowLabel=" " dataDxfId="436" totalsRowDxfId="13"/>
    <tableColumn id="3" xr3:uid="{13CA924F-B664-4992-966A-F22891F985A7}" name="Filmas _x000a_(Movie)" totalsRowLabel="Total (31)" dataDxfId="435" totalsRowDxfId="12"/>
    <tableColumn id="4" xr3:uid="{961736E4-6D11-4A31-8D12-F4C2EDBF7FB9}" name="Pajamos _x000a_(GBO)" totalsRowFunction="sum" dataDxfId="434" totalsRowDxfId="11"/>
    <tableColumn id="5" xr3:uid="{EF3E7A41-CE1A-4E3A-9E83-B4CEE9718309}" name="Pajamos _x000a_praeita sav._x000a_(GBO LW)" totalsRowLabel="202 502 €" dataDxfId="433" totalsRowDxfId="10"/>
    <tableColumn id="6" xr3:uid="{EEB89FE0-E3B8-4DBA-916A-F6A12BC335A0}" name="Pakitimas_x000a_(Change)" totalsRowFunction="custom" dataDxfId="432" totalsRowDxfId="9">
      <calculatedColumnFormula>(D3-E3)/E3</calculatedColumnFormula>
      <totalsRowFormula>(D34-E34)/E34</totalsRowFormula>
    </tableColumn>
    <tableColumn id="7" xr3:uid="{9D6D3D11-E520-4CD9-ABB2-401A118B3698}" name="Žiūrovų sk. _x000a_(ADM)" totalsRowFunction="sum" dataDxfId="431" totalsRowDxfId="8"/>
    <tableColumn id="8" xr3:uid="{19A51DE3-8C34-474D-B6FB-8E87B9F28B71}" name="Seansų sk. _x000a_(Show count)" dataDxfId="430" totalsRowDxfId="7"/>
    <tableColumn id="9" xr3:uid="{74305C21-8701-41F3-B2C7-D064FFD24CBD}" name="Lankomumo vid._x000a_(Average ADM)" dataDxfId="429" totalsRowDxfId="6">
      <calculatedColumnFormula>G3/H3</calculatedColumnFormula>
    </tableColumn>
    <tableColumn id="10" xr3:uid="{7B7BB1B2-595F-452E-9D70-21A5805190AE}" name="Kopijų sk. _x000a_(DCO count)" dataDxfId="428" totalsRowDxfId="5"/>
    <tableColumn id="11" xr3:uid="{A9422029-ED72-49EE-8102-FEDFD8E56585}" name="Rodymo savaitė_x000a_(Week on screen)" dataDxfId="427" totalsRowDxfId="4"/>
    <tableColumn id="12" xr3:uid="{6B64BBBB-2569-44DD-A128-4B678CE0BF35}" name="Bendros pajamos _x000a_(Total GBO)" dataDxfId="426" totalsRowDxfId="3"/>
    <tableColumn id="13" xr3:uid="{15136134-027A-4EDF-97B2-7703EE60FB04}" name="Bendras žiūrovų sk._x000a_(Total ADM)" dataDxfId="425" totalsRowDxfId="2"/>
    <tableColumn id="14" xr3:uid="{044E9429-1CC5-48FD-8473-57234C18EF44}" name="Premjeros data _x000a_(Release date)" dataDxfId="424" totalsRowDxfId="1"/>
    <tableColumn id="15" xr3:uid="{D04C1F1B-82E7-475A-B664-273701B3FF92}" name="Platintojas _x000a_(Distributor)" totalsRowLabel=" " dataDxfId="423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50" dataDxfId="148" totalsRowDxfId="147" headerRowBorderDxfId="149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46" totalsRowDxfId="145"/>
    <tableColumn id="2" xr3:uid="{D3F474E1-3400-4A3F-BF42-EFDA5F88B1ED}" name="#_x000a_LW" totalsRowLabel=" " dataDxfId="144" totalsRowDxfId="143"/>
    <tableColumn id="3" xr3:uid="{B24E944E-7986-4374-A5A0-7B2C402CB02E}" name="Filmas _x000a_(Movie)" totalsRowLabel="Total (30)" dataDxfId="142" totalsRowDxfId="141"/>
    <tableColumn id="4" xr3:uid="{2342D3CC-8AEB-4BB8-BB5A-06873BFE8936}" name="Pajamos _x000a_(GBO)" totalsRowFunction="sum" dataDxfId="140" totalsRowDxfId="139"/>
    <tableColumn id="5" xr3:uid="{EF63B6AF-620A-48C6-BFC6-CE558E47B88F}" name="Pajamos _x000a_praeita sav._x000a_(GBO LW)" totalsRowLabel="317 397 €" dataDxfId="138" totalsRowDxfId="137"/>
    <tableColumn id="6" xr3:uid="{3055BF10-1D43-4ECF-880B-6E81168DF496}" name="Pakitimas_x000a_(Change)" totalsRowFunction="custom" dataDxfId="136" totalsRowDxfId="135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34" totalsRowDxfId="133"/>
    <tableColumn id="8" xr3:uid="{7FC1BCCD-3D8A-435C-A594-00712AF76ADA}" name="Seansų sk. _x000a_(Show count)" dataDxfId="132" totalsRowDxfId="131"/>
    <tableColumn id="9" xr3:uid="{3B7E7EB8-5E9C-4809-9B7B-346B00D413F9}" name="Lankomumo vid._x000a_(Average ADM)" dataDxfId="130" totalsRowDxfId="129">
      <calculatedColumnFormula>G3/H3</calculatedColumnFormula>
    </tableColumn>
    <tableColumn id="10" xr3:uid="{902F6AA8-3FAD-4A34-BC20-D46E3AB4EC83}" name="Kopijų sk. _x000a_(DCO count)" dataDxfId="128" totalsRowDxfId="127"/>
    <tableColumn id="11" xr3:uid="{B3C5554C-B84B-4A08-B935-EFCE0DD2F963}" name="Rodymo savaitė_x000a_(Week on screen)" dataDxfId="126" totalsRowDxfId="125"/>
    <tableColumn id="12" xr3:uid="{844E86E7-B831-421D-BBC8-5BE4B2D0AD84}" name="Bendros pajamos _x000a_(Total GBO)" dataDxfId="124" totalsRowDxfId="123"/>
    <tableColumn id="13" xr3:uid="{9112638E-A781-4B4F-B48D-1256F3F85AC3}" name="Bendras žiūrovų sk._x000a_(Total ADM)" dataDxfId="122" totalsRowDxfId="121"/>
    <tableColumn id="14" xr3:uid="{76183D96-0F19-4AFE-8F0F-CEFA6AA6C284}" name="Premjeros data _x000a_(Release date)" dataDxfId="120" totalsRowDxfId="119"/>
    <tableColumn id="15" xr3:uid="{85E7071A-3AAE-491D-A70F-203560A3EE91}" name="Platintojas _x000a_(Distributor)" totalsRowLabel=" " dataDxfId="118" totalsRowDxfId="117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16" dataDxfId="114" totalsRowDxfId="113" headerRowBorderDxfId="115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112" totalsRowDxfId="111"/>
    <tableColumn id="2" xr3:uid="{4E4FEAC9-1978-43CB-93AB-39422FFA9E16}" name="#_x000a_LW" totalsRowLabel=" " dataDxfId="110" totalsRowDxfId="109"/>
    <tableColumn id="3" xr3:uid="{48302C2B-345B-4F89-A9D3-661C9B240DD3}" name="Filmas _x000a_(Movie)" totalsRowLabel="Total (31)" dataDxfId="108" totalsRowDxfId="107"/>
    <tableColumn id="4" xr3:uid="{0DA94864-DF13-409F-892E-654351B078BB}" name="Pajamos _x000a_(GBO)" totalsRowFunction="sum" dataDxfId="106" totalsRowDxfId="105"/>
    <tableColumn id="5" xr3:uid="{82F8F2CA-52C7-4ACB-BB61-4B541DA0D914}" name="Pajamos _x000a_praeita sav._x000a_(GBO LW)" totalsRowLabel="210 579 €" dataDxfId="104" totalsRowDxfId="103"/>
    <tableColumn id="6" xr3:uid="{CC793E3D-1B09-420C-AC81-505E5480F090}" name="Pakitimas_x000a_(Change)" totalsRowFunction="custom" dataDxfId="102" totalsRowDxfId="101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100" totalsRowDxfId="99"/>
    <tableColumn id="8" xr3:uid="{F17EF21B-FA6B-49D8-94D4-15EA3826D871}" name="Seansų sk. _x000a_(Show count)" dataDxfId="98" totalsRowDxfId="97"/>
    <tableColumn id="9" xr3:uid="{ADE618D3-F824-43E6-8574-C7BBA390E4AE}" name="Lankomumo vid._x000a_(Average ADM)" dataDxfId="96" totalsRowDxfId="95">
      <calculatedColumnFormula>G3/H3</calculatedColumnFormula>
    </tableColumn>
    <tableColumn id="10" xr3:uid="{D3EFE352-33C9-44E1-9AFA-6BDB65472EBC}" name="Kopijų sk. _x000a_(DCO count)" dataDxfId="94" totalsRowDxfId="93"/>
    <tableColumn id="11" xr3:uid="{D51A2E4B-EDAC-4788-A744-36A72A2E57AB}" name="Rodymo savaitė_x000a_(Week on screen)" dataDxfId="92" totalsRowDxfId="91"/>
    <tableColumn id="12" xr3:uid="{53D28650-83B6-4110-B8B0-68E406499AC9}" name="Bendros pajamos _x000a_(Total GBO)" dataDxfId="90" totalsRowDxfId="89"/>
    <tableColumn id="13" xr3:uid="{B924A48E-B1AA-44B0-86A9-A501EFC03D16}" name="Bendras žiūrovų sk._x000a_(Total ADM)" dataDxfId="88" totalsRowDxfId="87"/>
    <tableColumn id="14" xr3:uid="{513E92DC-A29F-46AC-9976-A7A26FCB93A9}" name="Premjeros data _x000a_(Release date)" dataDxfId="86" totalsRowDxfId="85"/>
    <tableColumn id="15" xr3:uid="{A3A0E9B0-806A-4934-BA78-B0E787AA9E39}" name="Platintojas _x000a_(Distributor)" totalsRowLabel=" " dataDxfId="84" totalsRowDxfId="83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82" dataDxfId="80" totalsRowDxfId="79" headerRowBorderDxfId="81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78" totalsRowDxfId="77"/>
    <tableColumn id="2" xr3:uid="{6A3BDF97-9D57-4CFE-A49E-EFA76A652E0B}" name="#_x000a_LW" totalsRowLabel=" " dataDxfId="76" totalsRowDxfId="75"/>
    <tableColumn id="3" xr3:uid="{05095485-033C-487A-A8C0-C91ADB77DDA3}" name="Filmas _x000a_(Movie)" totalsRowLabel="Total (37)" dataDxfId="74" totalsRowDxfId="73"/>
    <tableColumn id="4" xr3:uid="{4FA48A43-6ACC-44EE-AC02-E4A961BEC8F9}" name="Pajamos _x000a_(GBO)" totalsRowFunction="sum" dataDxfId="72" totalsRowDxfId="71"/>
    <tableColumn id="5" xr3:uid="{0CC1FDB4-8675-4B55-AFE7-4D6D795B9F2B}" name="Pajamos _x000a_praeita sav._x000a_(GBO LW)" totalsRowLabel="145 669 €" dataDxfId="70" totalsRowDxfId="69"/>
    <tableColumn id="6" xr3:uid="{CEA47137-3DB6-4B3E-B4C4-5FA7A4AFB3A4}" name="Pakitimas_x000a_(Change)" totalsRowFunction="custom" dataDxfId="68" totalsRowDxfId="67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66" totalsRowDxfId="65"/>
    <tableColumn id="8" xr3:uid="{99F70A8D-5247-402F-A00D-D05C7251E3CE}" name="Seansų sk. _x000a_(Show count)" dataDxfId="64" totalsRowDxfId="63"/>
    <tableColumn id="9" xr3:uid="{3A0228C9-106F-4105-AC90-5D540E0B90BB}" name="Lankomumo vid._x000a_(Average ADM)" dataDxfId="62" totalsRowDxfId="61">
      <calculatedColumnFormula>G3/H3</calculatedColumnFormula>
    </tableColumn>
    <tableColumn id="10" xr3:uid="{75B187EA-DF59-4020-9DF8-839566DFA3F3}" name="Kopijų sk. _x000a_(DCO count)" dataDxfId="60" totalsRowDxfId="59"/>
    <tableColumn id="11" xr3:uid="{B95C394B-B488-486B-837C-41FC1A719F11}" name="Rodymo savaitė_x000a_(Week on screen)" dataDxfId="58" totalsRowDxfId="57"/>
    <tableColumn id="12" xr3:uid="{89B4F99E-AE9F-47D6-A9CF-985A6D965312}" name="Bendros pajamos _x000a_(Total GBO)" dataDxfId="56" totalsRowDxfId="55"/>
    <tableColumn id="13" xr3:uid="{4ED8ABB9-1883-4C8D-AA3E-871BD0D70A48}" name="Bendras žiūrovų sk._x000a_(Total ADM)" dataDxfId="54" totalsRowDxfId="53"/>
    <tableColumn id="14" xr3:uid="{3437B874-3E5D-4D12-8739-2723DB44D690}" name="Premjeros data _x000a_(Release date)" dataDxfId="52" totalsRowDxfId="51"/>
    <tableColumn id="15" xr3:uid="{89B51F05-9E21-4DD9-8D5D-13B5630535D8}" name="Platintojas _x000a_(Distributor)" totalsRowLabel=" " dataDxfId="50" totalsRowDxfId="49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48" dataDxfId="46" totalsRowDxfId="45" headerRowBorderDxfId="47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44" totalsRowDxfId="43"/>
    <tableColumn id="2" xr3:uid="{B3454D60-6D2E-4DF6-A511-09C0BF28D47C}" name="#_x000a_LW" dataDxfId="42" totalsRowDxfId="41"/>
    <tableColumn id="3" xr3:uid="{43C0A685-7248-48AF-B5D4-FCB8382D54C4}" name="Filmas _x000a_(Movie)" totalsRowLabel="Total (26)" dataDxfId="40" totalsRowDxfId="39"/>
    <tableColumn id="4" xr3:uid="{011775B1-EAB5-4D31-A092-1DFF0BD63D2D}" name="Pajamos _x000a_(GBO)" totalsRowFunction="sum" dataDxfId="38" totalsRowDxfId="37"/>
    <tableColumn id="5" xr3:uid="{3D4F41C3-68AC-4B52-BEA8-FA73D48D2E00}" name="Pajamos _x000a_praeita sav._x000a_(GBO LW)" totalsRowLabel="146 231 €" dataDxfId="36" totalsRowDxfId="35"/>
    <tableColumn id="6" xr3:uid="{13340EA6-C652-4B3D-867E-B67D62DBE66B}" name="Pakitimas_x000a_(Change)" totalsRowFunction="custom" dataDxfId="34" totalsRowDxfId="33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32" totalsRowDxfId="31"/>
    <tableColumn id="8" xr3:uid="{1AB3A279-CF4A-4C72-A9DC-C02FB467CC56}" name="Seansų sk. _x000a_(Show count)" dataDxfId="30" totalsRowDxfId="29"/>
    <tableColumn id="9" xr3:uid="{172513C7-DC83-4998-B2B7-7B937B5BE88D}" name="Lankomumo vid._x000a_(Average ADM)" dataDxfId="28" totalsRowDxfId="27">
      <calculatedColumnFormula>G3/H3</calculatedColumnFormula>
    </tableColumn>
    <tableColumn id="10" xr3:uid="{D12B2A51-3D9E-4511-9F44-8A1B69EB5539}" name="Kopijų sk. _x000a_(DCO count)" dataDxfId="26" totalsRowDxfId="25"/>
    <tableColumn id="11" xr3:uid="{DD6831F6-7322-4A87-A887-894A86157065}" name="Rodymo savaitė_x000a_(Week on screen)" dataDxfId="24" totalsRowDxfId="23"/>
    <tableColumn id="12" xr3:uid="{CBF54D99-BC3E-449C-A261-B9CBC75D87F9}" name="Bendros pajamos _x000a_(Total GBO)" dataDxfId="22" totalsRowDxfId="21"/>
    <tableColumn id="13" xr3:uid="{80171298-D2E5-491A-AB5C-0867C4776906}" name="Bendras žiūrovų sk._x000a_(Total ADM)" dataDxfId="20" totalsRowDxfId="19"/>
    <tableColumn id="14" xr3:uid="{4B579497-93E6-4ECE-958D-6AAB5F67C395}" name="Premjeros data _x000a_(Release date)" dataDxfId="18" totalsRowDxfId="17"/>
    <tableColumn id="15" xr3:uid="{1D266629-D00E-4FF0-8222-7C4F75A66396}" name="Platintojas _x000a_(Distributor)" totalsRowLabel=" " dataDxfId="16" totalsRowDxfId="1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422" dataDxfId="420" totalsRowDxfId="419" headerRowBorderDxfId="421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418" totalsRowDxfId="417"/>
    <tableColumn id="2" xr3:uid="{7E2CC274-F163-4844-B33C-B17DD6CA65E1}" name="#_x000a_LW" totalsRowLabel=" " dataDxfId="416" totalsRowDxfId="415"/>
    <tableColumn id="3" xr3:uid="{2BE58A4A-A531-43BE-86C8-B6AD381FA6A4}" name="Filmas _x000a_(Movie)" totalsRowLabel="Total (32)" dataDxfId="414" totalsRowDxfId="413"/>
    <tableColumn id="4" xr3:uid="{C4370870-9F0A-4969-B4FF-F86E02C3B175}" name="Pajamos _x000a_(GBO)" totalsRowFunction="sum" dataDxfId="412" totalsRowDxfId="411"/>
    <tableColumn id="5" xr3:uid="{1634BD2D-9E06-4725-BA0C-15226F99B387}" name="Pajamos _x000a_praeita sav._x000a_(GBO LW)" totalsRowLabel="352 592 €" dataDxfId="410" totalsRowDxfId="409"/>
    <tableColumn id="6" xr3:uid="{D1CFE839-B3DC-4F30-A727-B99841D9520A}" name="Pakitimas_x000a_(Change)" totalsRowFunction="custom" dataDxfId="408" totalsRowDxfId="407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406" totalsRowDxfId="405"/>
    <tableColumn id="8" xr3:uid="{111873C3-376D-47C6-BB15-8E5A0E366232}" name="Seansų sk. _x000a_(Show count)" dataDxfId="404" totalsRowDxfId="403"/>
    <tableColumn id="9" xr3:uid="{7AC55089-ED60-42B4-AFF1-F3464E048FC8}" name="Lankomumo vid._x000a_(Average ADM)" dataDxfId="402" totalsRowDxfId="401">
      <calculatedColumnFormula>G3/H3</calculatedColumnFormula>
    </tableColumn>
    <tableColumn id="10" xr3:uid="{E2D4CACB-9F77-4893-B4C8-7815D4492F9C}" name="Kopijų sk. _x000a_(DCO count)" dataDxfId="400" totalsRowDxfId="399"/>
    <tableColumn id="11" xr3:uid="{089D9798-12C2-4459-BED6-876D8D28600A}" name="Rodymo savaitė_x000a_(Week on screen)" dataDxfId="398" totalsRowDxfId="397"/>
    <tableColumn id="12" xr3:uid="{1C4BBBA5-8CE8-4673-88BE-15130D3BCAF9}" name="Bendros pajamos _x000a_(Total GBO)" dataDxfId="396" totalsRowDxfId="395"/>
    <tableColumn id="13" xr3:uid="{1DA8E597-F8CD-493C-ACDC-0EF019FE7491}" name="Bendras žiūrovų sk._x000a_(Total ADM)" dataDxfId="394" totalsRowDxfId="393"/>
    <tableColumn id="14" xr3:uid="{38853148-6920-4EE2-83CC-CDCA7C5F2694}" name="Premjeros data _x000a_(Release date)" dataDxfId="392" totalsRowDxfId="391"/>
    <tableColumn id="15" xr3:uid="{6328ED8C-DA5B-4ACA-85EA-5ACC9FA2F2BD}" name="Platintojas _x000a_(Distributor)" totalsRowLabel=" " dataDxfId="390" totalsRowDxfId="389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388" dataDxfId="386" totalsRowDxfId="385" headerRowBorderDxfId="387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384" totalsRowDxfId="383"/>
    <tableColumn id="2" xr3:uid="{50305A00-39FA-4165-B5DB-46752AA277EF}" name="#_x000a_LW" totalsRowLabel=" " dataDxfId="382" totalsRowDxfId="381"/>
    <tableColumn id="3" xr3:uid="{0F9B2E31-49A7-421E-BB89-674CA59ACC78}" name="Filmas _x000a_(Movie)" totalsRowLabel="Total (27)" dataDxfId="380" totalsRowDxfId="379"/>
    <tableColumn id="4" xr3:uid="{E2A00B2E-414E-483B-8F6B-C64A7BA22889}" name="Pajamos _x000a_(GBO)" totalsRowFunction="sum" dataDxfId="378" totalsRowDxfId="377"/>
    <tableColumn id="5" xr3:uid="{5703F982-7FCD-4705-B1D0-E999D1BCC600}" name="Pajamos _x000a_praeita sav._x000a_(GBO LW)" totalsRowLabel="189 556 €" dataDxfId="376" totalsRowDxfId="375"/>
    <tableColumn id="6" xr3:uid="{B3AB6839-B1F6-4643-8620-DBD2602E2B5A}" name="Pakitimas_x000a_(Change)" totalsRowFunction="custom" dataDxfId="374" totalsRowDxfId="373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72" totalsRowDxfId="371"/>
    <tableColumn id="8" xr3:uid="{55CFC73B-9672-49C4-90DE-E4712D161DEA}" name="Seansų sk. _x000a_(Show count)" dataDxfId="370" totalsRowDxfId="369"/>
    <tableColumn id="9" xr3:uid="{2AA7F485-FD33-4AEB-A3F2-7A2E2DF0F721}" name="Lankomumo vid._x000a_(Average ADM)" dataDxfId="368" totalsRowDxfId="367">
      <calculatedColumnFormula>G3/H3</calculatedColumnFormula>
    </tableColumn>
    <tableColumn id="10" xr3:uid="{BFD0DC41-958C-400D-85B1-528B9147335A}" name="Kopijų sk. _x000a_(DCO count)" dataDxfId="366" totalsRowDxfId="365"/>
    <tableColumn id="11" xr3:uid="{7874BDA9-AE86-4200-820D-49C98820B9CD}" name="Rodymo savaitė_x000a_(Week on screen)" dataDxfId="364" totalsRowDxfId="363"/>
    <tableColumn id="12" xr3:uid="{D67A9F06-B310-4352-97C4-43480A29DED3}" name="Bendros pajamos _x000a_(Total GBO)" dataDxfId="362" totalsRowDxfId="361"/>
    <tableColumn id="13" xr3:uid="{CF21A6FE-FFB5-4B00-A56E-092B7CF4BFFF}" name="Bendras žiūrovų sk._x000a_(Total ADM)" dataDxfId="360" totalsRowDxfId="359"/>
    <tableColumn id="14" xr3:uid="{0283A31A-4794-4BAB-A6AB-C357BEA143F7}" name="Premjeros data _x000a_(Release date)" dataDxfId="358" totalsRowDxfId="357"/>
    <tableColumn id="15" xr3:uid="{2AA35C46-E6BD-46F1-BCD1-22F230971538}" name="Platintojas _x000a_(Distributor)" totalsRowLabel=" " dataDxfId="356" totalsRowDxfId="355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54" dataDxfId="352" totalsRowDxfId="351" headerRowBorderDxfId="353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50" totalsRowDxfId="349"/>
    <tableColumn id="2" xr3:uid="{C81BF9D5-B6F8-4E35-AEB9-437F73732AA8}" name="#_x000a_LW" totalsRowLabel=" " dataDxfId="348" totalsRowDxfId="347"/>
    <tableColumn id="3" xr3:uid="{43B1ED8C-EF2D-4E04-B4DF-02B811E2C6A0}" name="Filmas _x000a_(Movie)" totalsRowLabel="Total (31)" dataDxfId="346" totalsRowDxfId="345"/>
    <tableColumn id="4" xr3:uid="{727E60EF-D749-4E55-9B94-71256860914F}" name="Pajamos _x000a_(GBO)" totalsRowFunction="custom" dataDxfId="344" totalsRowDxfId="343">
      <totalsRowFormula>SUM(Table13234567891011[Pajamos 
(GBO)])</totalsRowFormula>
    </tableColumn>
    <tableColumn id="5" xr3:uid="{6AB54264-2ABC-40BC-9C3D-1BF60F18DA74}" name="Pajamos _x000a_praeita sav._x000a_(GBO LW)" totalsRowLabel="305 856 €" dataDxfId="342" totalsRowDxfId="341"/>
    <tableColumn id="6" xr3:uid="{5A9CA3D5-CD95-4B64-B43D-24B0B44C07C0}" name="Pakitimas_x000a_(Change)" totalsRowFunction="custom" dataDxfId="340" totalsRowDxfId="339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38" totalsRowDxfId="337">
      <totalsRowFormula>SUM(Table13234567891011[Žiūrovų sk. 
(ADM)])</totalsRowFormula>
    </tableColumn>
    <tableColumn id="8" xr3:uid="{8CCDE39F-C42B-45E6-8AAA-A7BD019F3AED}" name="Seansų sk. _x000a_(Show count)" dataDxfId="336" totalsRowDxfId="335"/>
    <tableColumn id="9" xr3:uid="{9708AB1A-8887-4A2D-A132-483561381C5E}" name="Lankomumo vid._x000a_(Average ADM)" dataDxfId="334" totalsRowDxfId="333">
      <calculatedColumnFormula>G3/H3</calculatedColumnFormula>
    </tableColumn>
    <tableColumn id="10" xr3:uid="{EC4F8426-D360-4370-915B-AD9A1FCF5E45}" name="Kopijų sk. _x000a_(DCO count)" dataDxfId="332" totalsRowDxfId="331"/>
    <tableColumn id="11" xr3:uid="{A5F65FB5-B194-41C9-90D2-15CFE0BCEBA5}" name="Rodymo savaitė_x000a_(Week on screen)" dataDxfId="330" totalsRowDxfId="329"/>
    <tableColumn id="12" xr3:uid="{46876CC9-A194-4CB3-AA11-A222DD1FB6B5}" name="Bendros pajamos _x000a_(Total GBO)" dataDxfId="328" totalsRowDxfId="327"/>
    <tableColumn id="13" xr3:uid="{B63402E7-3D29-402A-8D27-F7125D435682}" name="Bendras žiūrovų sk._x000a_(Total ADM)" dataDxfId="326" totalsRowDxfId="325"/>
    <tableColumn id="14" xr3:uid="{448BC6DA-37C0-4814-A9E6-27544BE4DA1F}" name="Premjeros data _x000a_(Release date)" dataDxfId="324" totalsRowDxfId="323"/>
    <tableColumn id="15" xr3:uid="{77264E08-1A25-4247-8C69-DF9AE6CCFA0A}" name="Platintojas _x000a_(Distributor)" totalsRowLabel=" " dataDxfId="322" totalsRowDxfId="321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20" dataDxfId="318" totalsRowDxfId="317" headerRowBorderDxfId="319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16" totalsRowDxfId="315"/>
    <tableColumn id="2" xr3:uid="{A6717414-DA81-43B5-A050-2B1B1DD5033D}" name="#_x000a_LW" totalsRowLabel=" " dataDxfId="314" totalsRowDxfId="313"/>
    <tableColumn id="3" xr3:uid="{166D72FB-6734-498D-9DCD-C7BB5A0D0BA7}" name="Filmas _x000a_(Movie)" totalsRowLabel="Total (32)" dataDxfId="312" totalsRowDxfId="311"/>
    <tableColumn id="4" xr3:uid="{80CD0DEA-0821-4932-B80D-E4B29D0DD084}" name="Pajamos _x000a_(GBO)" totalsRowFunction="custom" dataDxfId="310" totalsRowDxfId="309">
      <totalsRowFormula>SUM(Table132345678910[Pajamos 
(GBO)])</totalsRowFormula>
    </tableColumn>
    <tableColumn id="5" xr3:uid="{DEF1C9F0-9248-41FB-9E85-71A9FD989762}" name="Pajamos _x000a_praeita sav._x000a_(GBO LW)" totalsRowLabel="173 857 €" dataDxfId="308" totalsRowDxfId="307"/>
    <tableColumn id="6" xr3:uid="{DFCDF166-D39B-4251-9549-4A6B4F2577C1}" name="Pakitimas_x000a_(Change)" totalsRowFunction="custom" dataDxfId="306" totalsRowDxfId="305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304" totalsRowDxfId="303">
      <totalsRowFormula>SUM(Table132345678910[Žiūrovų sk. 
(ADM)])</totalsRowFormula>
    </tableColumn>
    <tableColumn id="8" xr3:uid="{4D2FD7CE-5A73-45D1-888A-344B7664BB16}" name="Seansų sk. _x000a_(Show count)" dataDxfId="302" totalsRowDxfId="301"/>
    <tableColumn id="9" xr3:uid="{2E4F7241-2E20-41BE-9B28-A80D2E595466}" name="Lankomumo vid._x000a_(Average ADM)" dataDxfId="300" totalsRowDxfId="299">
      <calculatedColumnFormula>G3/H3</calculatedColumnFormula>
    </tableColumn>
    <tableColumn id="10" xr3:uid="{6B8FEF0F-D349-4E11-8836-14198CA29520}" name="Kopijų sk. _x000a_(DCO count)" dataDxfId="298" totalsRowDxfId="297"/>
    <tableColumn id="11" xr3:uid="{1B85C5BE-9457-4A7A-942C-D3BBF0FA0EA4}" name="Rodymo savaitė_x000a_(Week on screen)" dataDxfId="296" totalsRowDxfId="295"/>
    <tableColumn id="12" xr3:uid="{A00A15A4-4BB0-48FC-B912-8BF807D2CEF2}" name="Bendros pajamos _x000a_(Total GBO)" dataDxfId="294" totalsRowDxfId="293"/>
    <tableColumn id="13" xr3:uid="{03763EA9-C4F3-4161-B67B-25E6CC63970E}" name="Bendras žiūrovų sk._x000a_(Total ADM)" dataDxfId="292" totalsRowDxfId="291"/>
    <tableColumn id="14" xr3:uid="{81A1DA43-EFBF-4097-87FF-05A8CFAA5198}" name="Premjeros data _x000a_(Release date)" dataDxfId="290" totalsRowDxfId="289"/>
    <tableColumn id="15" xr3:uid="{9E5E3D78-4D16-41EA-8701-E6C8AC646448}" name="Platintojas _x000a_(Distributor)" totalsRowLabel=" " dataDxfId="288" totalsRowDxfId="287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286" dataDxfId="284" totalsRowDxfId="283" headerRowBorderDxfId="285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282" totalsRowDxfId="281"/>
    <tableColumn id="2" xr3:uid="{65EF8DC6-9A32-4BE6-97F6-F40492C6995A}" name="#_x000a_LW" totalsRowLabel=" " dataDxfId="280" totalsRowDxfId="279"/>
    <tableColumn id="3" xr3:uid="{E36CBBC0-8379-4640-84A8-CC52DADB63B7}" name="Filmas _x000a_(Movie)" totalsRowLabel="Total (33)" dataDxfId="278" totalsRowDxfId="277"/>
    <tableColumn id="4" xr3:uid="{9AC508D8-AA9A-4EE0-B9CB-0BBA553B2588}" name="Pajamos _x000a_(GBO)" totalsRowFunction="custom" dataDxfId="276" totalsRowDxfId="275">
      <totalsRowFormula>SUM(Table1323456789[Pajamos 
(GBO)])</totalsRowFormula>
    </tableColumn>
    <tableColumn id="5" xr3:uid="{8FC8A27C-0055-4493-8012-E78BDE92F179}" name="Pajamos _x000a_praeita sav._x000a_(GBO LW)" totalsRowLabel="236 895 €" dataDxfId="274" totalsRowDxfId="273"/>
    <tableColumn id="6" xr3:uid="{AEBEE7C2-032D-4AD8-94AC-1933E8131083}" name="Pakitimas_x000a_(Change)" totalsRowFunction="custom" dataDxfId="272" totalsRowDxfId="271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70" totalsRowDxfId="269">
      <totalsRowFormula>SUM(Table1323456789[Žiūrovų sk. 
(ADM)])</totalsRowFormula>
    </tableColumn>
    <tableColumn id="8" xr3:uid="{1127273C-1037-4DFE-8A3A-B13677EB2E9C}" name="Seansų sk. _x000a_(Show count)" dataDxfId="268" totalsRowDxfId="267"/>
    <tableColumn id="9" xr3:uid="{2BF8FF1E-49B0-48A3-BED9-3EFB3F04246A}" name="Lankomumo vid._x000a_(Average ADM)" dataDxfId="266" totalsRowDxfId="265">
      <calculatedColumnFormula>G3/H3</calculatedColumnFormula>
    </tableColumn>
    <tableColumn id="10" xr3:uid="{D922A557-EAB8-45AB-A478-EDE2333548A7}" name="Kopijų sk. _x000a_(DCO count)" dataDxfId="264" totalsRowDxfId="263"/>
    <tableColumn id="11" xr3:uid="{49E50868-A1D7-4706-8D8B-0BB1215C4D3D}" name="Rodymo savaitė_x000a_(Week on screen)" dataDxfId="262" totalsRowDxfId="261"/>
    <tableColumn id="12" xr3:uid="{6C14C5E8-6CE0-4292-86C6-FC2977090EF9}" name="Bendros pajamos _x000a_(Total GBO)" dataDxfId="260" totalsRowDxfId="259"/>
    <tableColumn id="13" xr3:uid="{78BB0EB9-4E9A-4A2D-B7EA-34ED262CC3EB}" name="Bendras žiūrovų sk._x000a_(Total ADM)" dataDxfId="258" totalsRowDxfId="257"/>
    <tableColumn id="14" xr3:uid="{DCDFFA7C-1761-4EF0-982E-867593C54F5D}" name="Premjeros data _x000a_(Release date)" dataDxfId="256" totalsRowDxfId="255"/>
    <tableColumn id="15" xr3:uid="{3CF19F5E-AE20-4450-AF53-215391E56D85}" name="Platintojas _x000a_(Distributor)" totalsRowLabel=" " dataDxfId="254" totalsRowDxfId="253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52" dataDxfId="250" totalsRowDxfId="249" headerRowBorderDxfId="251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48" totalsRowDxfId="247"/>
    <tableColumn id="2" xr3:uid="{717C27A3-DFD3-4849-9EF8-479813BD7560}" name="#_x000a_LW" totalsRowLabel=" " dataDxfId="246" totalsRowDxfId="245"/>
    <tableColumn id="3" xr3:uid="{92944270-D597-43A3-8A3A-C787E72D4987}" name="Filmas _x000a_(Movie)" totalsRowLabel="Total (25)" dataDxfId="244" totalsRowDxfId="243"/>
    <tableColumn id="4" xr3:uid="{9E9218F4-090A-4030-8ABE-62B9763ACBB2}" name="Pajamos _x000a_(GBO)" totalsRowFunction="custom" dataDxfId="242" totalsRowDxfId="241">
      <totalsRowFormula>SUM(Table132345678[Pajamos 
(GBO)])</totalsRowFormula>
    </tableColumn>
    <tableColumn id="5" xr3:uid="{1F068B6C-521E-4913-858B-EE84D695F868}" name="Pajamos _x000a_praeita sav._x000a_(GBO LW)" totalsRowLabel="276 677 €" dataDxfId="240" totalsRowDxfId="239"/>
    <tableColumn id="6" xr3:uid="{39444795-CA35-4035-B044-C6DEDDB96E73}" name="Pakitimas_x000a_(Change)" totalsRowFunction="custom" dataDxfId="238" totalsRowDxfId="237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36" totalsRowDxfId="235">
      <totalsRowFormula>SUM(Table132345678[Žiūrovų sk. 
(ADM)])</totalsRowFormula>
    </tableColumn>
    <tableColumn id="8" xr3:uid="{FA34246B-D393-4A51-B19B-294F4267C6C0}" name="Seansų sk. _x000a_(Show count)" dataDxfId="234" totalsRowDxfId="233"/>
    <tableColumn id="9" xr3:uid="{04C7590F-EA3C-48A7-BE58-F70ECF20C11E}" name="Lankomumo vid._x000a_(Average ADM)" dataDxfId="232" totalsRowDxfId="231">
      <calculatedColumnFormula>G3/H3</calculatedColumnFormula>
    </tableColumn>
    <tableColumn id="10" xr3:uid="{5DEC7E3B-5804-4E65-BEE9-FED75462EFFC}" name="Kopijų sk. _x000a_(DCO count)" dataDxfId="230" totalsRowDxfId="229"/>
    <tableColumn id="11" xr3:uid="{7BA523DA-8F98-4F0C-B11A-7FCC44D533BA}" name="Rodymo savaitė_x000a_(Week on screen)" dataDxfId="228" totalsRowDxfId="227"/>
    <tableColumn id="12" xr3:uid="{44C09B96-D769-4AF1-A791-5655149D1B0A}" name="Bendros pajamos _x000a_(Total GBO)" dataDxfId="226" totalsRowDxfId="225"/>
    <tableColumn id="13" xr3:uid="{C1A93E4C-AED3-440A-A59F-85171720A129}" name="Bendras žiūrovų sk._x000a_(Total ADM)" dataDxfId="224" totalsRowDxfId="223"/>
    <tableColumn id="14" xr3:uid="{7EA39D93-A4B8-4986-AB2C-6B673C56C9A5}" name="Premjeros data _x000a_(Release date)" dataDxfId="222" totalsRowDxfId="221"/>
    <tableColumn id="15" xr3:uid="{538A0D71-FF47-41FC-B3FA-C024E929CD8E}" name="Platintojas _x000a_(Distributor)" totalsRowLabel=" " dataDxfId="220" totalsRowDxfId="219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18" dataDxfId="216" totalsRowDxfId="215" headerRowBorderDxfId="217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14" totalsRowDxfId="213"/>
    <tableColumn id="2" xr3:uid="{316EACD0-F59E-4BEA-AB56-27DC99229BEC}" name="#_x000a_LW" totalsRowLabel=" " dataDxfId="212" totalsRowDxfId="211"/>
    <tableColumn id="3" xr3:uid="{DFB06224-5809-4320-8B21-CA8E0CF04C21}" name="Filmas _x000a_(Movie)" totalsRowLabel="Total (25)" dataDxfId="210" totalsRowDxfId="209"/>
    <tableColumn id="4" xr3:uid="{DC2753A1-E31A-4C44-8C09-EA8BFB4106E2}" name="Pajamos _x000a_(GBO)" totalsRowFunction="custom" dataDxfId="208" totalsRowDxfId="207">
      <totalsRowFormula>SUM(Table13234567[Pajamos 
(GBO)])</totalsRowFormula>
    </tableColumn>
    <tableColumn id="5" xr3:uid="{879EFD79-8867-4AB9-9116-9BC185E7D2F2}" name="Pajamos _x000a_praeita sav._x000a_(GBO LW)" totalsRowLabel="138 012 €" dataDxfId="206" totalsRowDxfId="205"/>
    <tableColumn id="6" xr3:uid="{74270F10-F35D-4649-9F9A-F814DFC96A89}" name="Pakitimas_x000a_(Change)" totalsRowFunction="custom" dataDxfId="204" totalsRowDxfId="203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202" totalsRowDxfId="201">
      <totalsRowFormula>SUM(Table13234567[Žiūrovų sk. 
(ADM)])</totalsRowFormula>
    </tableColumn>
    <tableColumn id="8" xr3:uid="{C907F4D5-621D-48E6-96C9-2FEBA52B206D}" name="Seansų sk. _x000a_(Show count)" dataDxfId="200" totalsRowDxfId="199"/>
    <tableColumn id="9" xr3:uid="{4FEC060E-29F1-4347-98B2-CBA0F316E235}" name="Lankomumo vid._x000a_(Average ADM)" dataDxfId="198" totalsRowDxfId="197">
      <calculatedColumnFormula>G3/H3</calculatedColumnFormula>
    </tableColumn>
    <tableColumn id="10" xr3:uid="{7C82B4DE-F202-46C4-91E7-307EE522727F}" name="Kopijų sk. _x000a_(DCO count)" dataDxfId="196" totalsRowDxfId="195"/>
    <tableColumn id="11" xr3:uid="{02559F9F-4561-4439-A41B-967CBD68E4BC}" name="Rodymo savaitė_x000a_(Week on screen)" dataDxfId="194" totalsRowDxfId="193"/>
    <tableColumn id="12" xr3:uid="{A42C9665-B2B1-4334-AE92-2E26C7E2720C}" name="Bendros pajamos _x000a_(Total GBO)" dataDxfId="192" totalsRowDxfId="191"/>
    <tableColumn id="13" xr3:uid="{41860FAB-83DB-489A-87D4-75F64C3CF1D6}" name="Bendras žiūrovų sk._x000a_(Total ADM)" dataDxfId="190" totalsRowDxfId="189"/>
    <tableColumn id="14" xr3:uid="{CFC45078-BADB-4B9A-8FD0-C144D9C681F2}" name="Premjeros data _x000a_(Release date)" dataDxfId="188" totalsRowDxfId="187"/>
    <tableColumn id="15" xr3:uid="{F0B66837-17F4-43AE-A8B1-6BFD18D33538}" name="Platintojas _x000a_(Distributor)" totalsRowLabel=" " dataDxfId="186" totalsRowDxfId="185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184" dataDxfId="182" totalsRowDxfId="181" headerRowBorderDxfId="183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80" totalsRowDxfId="179"/>
    <tableColumn id="2" xr3:uid="{E957089C-4935-4A2D-91A6-DED8D952D3D0}" name="#_x000a_LW" totalsRowLabel=" " dataDxfId="178" totalsRowDxfId="177"/>
    <tableColumn id="3" xr3:uid="{ADDB2378-AFE2-4029-B2C3-03DB6EE6844F}" name="Filmas _x000a_(Movie)" totalsRowLabel="Total (25)" dataDxfId="176" totalsRowDxfId="175"/>
    <tableColumn id="4" xr3:uid="{35E04E68-BFD6-4909-8DCF-722B54DB7F5D}" name="Pajamos _x000a_(GBO)" totalsRowFunction="custom" dataDxfId="174" totalsRowDxfId="173">
      <totalsRowFormula>SUM(Table1323456[Pajamos 
(GBO)])</totalsRowFormula>
    </tableColumn>
    <tableColumn id="5" xr3:uid="{59FE4CC7-54B4-4E7B-979B-7BDAFE433754}" name="Pajamos _x000a_praeita sav._x000a_(GBO LW)" totalsRowLabel="246 222 €" dataDxfId="172" totalsRowDxfId="171"/>
    <tableColumn id="6" xr3:uid="{6472E02D-F46F-41A1-86FB-D2672F893F7F}" name="Pakitimas_x000a_(Change)" totalsRowFunction="custom" dataDxfId="170" totalsRowDxfId="169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68" totalsRowDxfId="167">
      <totalsRowFormula>SUM(Table1323456[Žiūrovų sk. 
(ADM)])</totalsRowFormula>
    </tableColumn>
    <tableColumn id="8" xr3:uid="{944A9906-C8D4-4E41-8C85-11FEC25D0EF3}" name="Seansų sk. _x000a_(Show count)" dataDxfId="166" totalsRowDxfId="165"/>
    <tableColumn id="9" xr3:uid="{0316F85B-DE7A-4B4E-AA59-D4C12123CDDB}" name="Lankomumo vid._x000a_(Average ADM)" dataDxfId="164" totalsRowDxfId="163">
      <calculatedColumnFormula>G3/H3</calculatedColumnFormula>
    </tableColumn>
    <tableColumn id="10" xr3:uid="{740AAD42-3D62-4DDF-9143-7B17DEF64BC4}" name="Kopijų sk. _x000a_(DCO count)" dataDxfId="162" totalsRowDxfId="161"/>
    <tableColumn id="11" xr3:uid="{22D99FD2-66B8-419F-88CD-CAD9597BE4D1}" name="Rodymo savaitė_x000a_(Week on screen)" dataDxfId="160" totalsRowDxfId="159"/>
    <tableColumn id="12" xr3:uid="{67037118-5B01-4B1A-A9B8-BBA8DF1AC9DC}" name="Bendros pajamos _x000a_(Total GBO)" dataDxfId="158" totalsRowDxfId="157"/>
    <tableColumn id="13" xr3:uid="{BA006734-4CE6-49B4-81A1-6B4A86F86032}" name="Bendras žiūrovų sk._x000a_(Total ADM)" dataDxfId="156" totalsRowDxfId="155"/>
    <tableColumn id="14" xr3:uid="{1A6440E0-F6CA-4DA2-A306-2566815730F4}" name="Premjeros data _x000a_(Release date)" dataDxfId="154" totalsRowDxfId="153"/>
    <tableColumn id="15" xr3:uid="{5704DB5B-23A8-496A-B6CC-4135CB12DE48}" name="Platintojas _x000a_(Distributor)" totalsRowLabel=" " dataDxfId="152" totalsRowDxfId="15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B322-E6FC-4B96-B71D-34A0F8D0BBF3}">
  <dimension ref="A1:XFC34"/>
  <sheetViews>
    <sheetView tabSelected="1" zoomScale="60" zoomScaleNormal="60" workbookViewId="0">
      <selection activeCell="C30" sqref="C30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186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51599.69</v>
      </c>
      <c r="E3" s="12">
        <v>67329.11</v>
      </c>
      <c r="F3" s="13">
        <f>(D3-E3)/E3</f>
        <v>-0.23361990081259054</v>
      </c>
      <c r="G3" s="14">
        <v>6582</v>
      </c>
      <c r="H3" s="14">
        <v>168</v>
      </c>
      <c r="I3" s="15">
        <v>37.18181818181818</v>
      </c>
      <c r="J3" s="10">
        <v>18</v>
      </c>
      <c r="K3" s="15">
        <v>3</v>
      </c>
      <c r="L3" s="12">
        <v>590406.11</v>
      </c>
      <c r="M3" s="14">
        <v>80675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21621.8</v>
      </c>
      <c r="E4" s="12">
        <v>33143.99</v>
      </c>
      <c r="F4" s="13">
        <f>(D4-E4)/E4</f>
        <v>-0.34764040177419797</v>
      </c>
      <c r="G4" s="14">
        <v>2866</v>
      </c>
      <c r="H4" s="14">
        <v>93</v>
      </c>
      <c r="I4" s="15">
        <f>G4/H4</f>
        <v>30.817204301075268</v>
      </c>
      <c r="J4" s="10">
        <v>10</v>
      </c>
      <c r="K4" s="15">
        <v>5</v>
      </c>
      <c r="L4" s="12">
        <v>670906.04</v>
      </c>
      <c r="M4" s="14">
        <v>85181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3</v>
      </c>
      <c r="C5" s="11" t="s">
        <v>184</v>
      </c>
      <c r="D5" s="12">
        <v>18161.169999999998</v>
      </c>
      <c r="E5" s="12">
        <v>33077.75</v>
      </c>
      <c r="F5" s="13">
        <f>(D5-E5)/E5</f>
        <v>-0.4509550982155679</v>
      </c>
      <c r="G5" s="14">
        <v>2198</v>
      </c>
      <c r="H5" s="14">
        <v>81</v>
      </c>
      <c r="I5" s="15">
        <v>85</v>
      </c>
      <c r="J5" s="10">
        <v>11</v>
      </c>
      <c r="K5" s="15">
        <v>2</v>
      </c>
      <c r="L5" s="12">
        <v>85270.48</v>
      </c>
      <c r="M5" s="14">
        <v>11558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4</v>
      </c>
      <c r="C6" s="11" t="s">
        <v>122</v>
      </c>
      <c r="D6" s="12">
        <v>17359.57</v>
      </c>
      <c r="E6" s="12">
        <v>23100.81</v>
      </c>
      <c r="F6" s="13">
        <f>(D6-E6)/E6</f>
        <v>-0.24852981345675762</v>
      </c>
      <c r="G6" s="14">
        <v>2950</v>
      </c>
      <c r="H6" s="14">
        <v>108</v>
      </c>
      <c r="I6" s="15">
        <f>G6/H6</f>
        <v>27.314814814814813</v>
      </c>
      <c r="J6" s="10">
        <v>14</v>
      </c>
      <c r="K6" s="15">
        <v>8</v>
      </c>
      <c r="L6" s="12">
        <v>1049502.74</v>
      </c>
      <c r="M6" s="14">
        <v>181319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5" t="s">
        <v>17</v>
      </c>
      <c r="C7" s="11" t="s">
        <v>188</v>
      </c>
      <c r="D7" s="12">
        <v>12557.28</v>
      </c>
      <c r="E7" s="12" t="s">
        <v>15</v>
      </c>
      <c r="F7" s="13" t="s">
        <v>15</v>
      </c>
      <c r="G7" s="14">
        <v>1753</v>
      </c>
      <c r="H7" s="14">
        <v>87</v>
      </c>
      <c r="I7" s="15">
        <f>G7/H7</f>
        <v>20.149425287356323</v>
      </c>
      <c r="J7" s="10">
        <v>17</v>
      </c>
      <c r="K7" s="15">
        <v>1</v>
      </c>
      <c r="L7" s="12">
        <v>15309.73</v>
      </c>
      <c r="M7" s="14">
        <v>2161</v>
      </c>
      <c r="N7" s="16">
        <v>45527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8" t="s">
        <v>91</v>
      </c>
      <c r="D8" s="12">
        <v>10803.59</v>
      </c>
      <c r="E8" s="12">
        <v>12033.63</v>
      </c>
      <c r="F8" s="13">
        <f>(D8-E8)/E8</f>
        <v>-0.10221687055360677</v>
      </c>
      <c r="G8" s="14">
        <v>1889</v>
      </c>
      <c r="H8" s="14">
        <v>70</v>
      </c>
      <c r="I8" s="15">
        <f>G8/H8</f>
        <v>26.985714285714284</v>
      </c>
      <c r="J8" s="15">
        <v>14</v>
      </c>
      <c r="K8" s="15">
        <v>11</v>
      </c>
      <c r="L8" s="12">
        <v>1238025.54</v>
      </c>
      <c r="M8" s="14">
        <v>213336</v>
      </c>
      <c r="N8" s="16">
        <v>45457</v>
      </c>
      <c r="O8" s="22" t="s">
        <v>18</v>
      </c>
    </row>
    <row r="9" spans="1:15" s="17" customFormat="1" ht="24.95" customHeight="1">
      <c r="A9" s="10">
        <v>7</v>
      </c>
      <c r="B9" s="15" t="s">
        <v>17</v>
      </c>
      <c r="C9" s="11" t="s">
        <v>189</v>
      </c>
      <c r="D9" s="12">
        <v>10276.64</v>
      </c>
      <c r="E9" s="12" t="s">
        <v>15</v>
      </c>
      <c r="F9" s="13" t="s">
        <v>15</v>
      </c>
      <c r="G9" s="14">
        <v>1232</v>
      </c>
      <c r="H9" s="14">
        <v>72</v>
      </c>
      <c r="I9" s="15">
        <f>G9/H9</f>
        <v>17.111111111111111</v>
      </c>
      <c r="J9" s="10">
        <v>14</v>
      </c>
      <c r="K9" s="15">
        <v>1</v>
      </c>
      <c r="L9" s="12">
        <v>12720.86</v>
      </c>
      <c r="M9" s="14">
        <v>1582</v>
      </c>
      <c r="N9" s="16">
        <v>45527</v>
      </c>
      <c r="O9" s="22" t="s">
        <v>11</v>
      </c>
    </row>
    <row r="10" spans="1:15" s="17" customFormat="1" ht="24.95" customHeight="1">
      <c r="A10" s="10">
        <v>8</v>
      </c>
      <c r="B10" s="10">
        <v>6</v>
      </c>
      <c r="C10" s="11" t="s">
        <v>170</v>
      </c>
      <c r="D10" s="12">
        <v>4990.43</v>
      </c>
      <c r="E10" s="12">
        <v>7021.55</v>
      </c>
      <c r="F10" s="13">
        <f>(D10-E10)/E10</f>
        <v>-0.28926946329514136</v>
      </c>
      <c r="G10" s="14">
        <v>919</v>
      </c>
      <c r="H10" s="14">
        <v>48</v>
      </c>
      <c r="I10" s="15">
        <v>37.222222222222221</v>
      </c>
      <c r="J10" s="10">
        <v>14</v>
      </c>
      <c r="K10" s="15">
        <v>3</v>
      </c>
      <c r="L10" s="12">
        <v>53906.7</v>
      </c>
      <c r="M10" s="14">
        <v>10451</v>
      </c>
      <c r="N10" s="16">
        <v>45513</v>
      </c>
      <c r="O10" s="22" t="s">
        <v>11</v>
      </c>
    </row>
    <row r="11" spans="1:15" s="17" customFormat="1" ht="24.95" customHeight="1">
      <c r="A11" s="10">
        <v>9</v>
      </c>
      <c r="B11" s="15" t="s">
        <v>17</v>
      </c>
      <c r="C11" s="11" t="s">
        <v>187</v>
      </c>
      <c r="D11" s="12">
        <v>4729</v>
      </c>
      <c r="E11" s="13" t="s">
        <v>15</v>
      </c>
      <c r="F11" s="13" t="s">
        <v>15</v>
      </c>
      <c r="G11" s="14">
        <v>924</v>
      </c>
      <c r="H11" s="15" t="s">
        <v>15</v>
      </c>
      <c r="I11" s="15" t="s">
        <v>15</v>
      </c>
      <c r="J11" s="10">
        <v>16</v>
      </c>
      <c r="K11" s="15">
        <v>1</v>
      </c>
      <c r="L11" s="12">
        <v>4729</v>
      </c>
      <c r="M11" s="14">
        <v>924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160</v>
      </c>
      <c r="D12" s="12">
        <v>2973.8100000000004</v>
      </c>
      <c r="E12" s="12">
        <v>5809.7999999999993</v>
      </c>
      <c r="F12" s="13">
        <f>(D12-E12)/E12</f>
        <v>-0.48813900650624792</v>
      </c>
      <c r="G12" s="14">
        <v>449</v>
      </c>
      <c r="H12" s="15" t="s">
        <v>15</v>
      </c>
      <c r="I12" s="15" t="s">
        <v>15</v>
      </c>
      <c r="J12" s="15">
        <v>10</v>
      </c>
      <c r="K12" s="15">
        <v>4</v>
      </c>
      <c r="L12" s="12">
        <v>69258.929999999993</v>
      </c>
      <c r="M12" s="14">
        <v>10136</v>
      </c>
      <c r="N12" s="16">
        <v>45506</v>
      </c>
      <c r="O12" s="22" t="s">
        <v>161</v>
      </c>
    </row>
    <row r="13" spans="1:15" s="17" customFormat="1" ht="24.95" customHeight="1">
      <c r="A13" s="10">
        <v>11</v>
      </c>
      <c r="B13" s="10">
        <v>8</v>
      </c>
      <c r="C13" s="11" t="s">
        <v>182</v>
      </c>
      <c r="D13" s="12">
        <v>2697</v>
      </c>
      <c r="E13" s="12">
        <v>5527</v>
      </c>
      <c r="F13" s="13">
        <f>(D13-E13)/E13</f>
        <v>-0.51203184367649723</v>
      </c>
      <c r="G13" s="14">
        <v>475</v>
      </c>
      <c r="H13" s="13" t="s">
        <v>15</v>
      </c>
      <c r="I13" s="13" t="s">
        <v>15</v>
      </c>
      <c r="J13" s="10">
        <v>9</v>
      </c>
      <c r="K13" s="15">
        <v>2</v>
      </c>
      <c r="L13" s="12">
        <v>16061</v>
      </c>
      <c r="M13" s="14">
        <v>3170</v>
      </c>
      <c r="N13" s="16">
        <v>45520</v>
      </c>
      <c r="O13" s="22" t="s">
        <v>183</v>
      </c>
    </row>
    <row r="14" spans="1:15" s="17" customFormat="1" ht="24.95" customHeight="1">
      <c r="A14" s="10">
        <v>12</v>
      </c>
      <c r="B14" s="10">
        <v>9</v>
      </c>
      <c r="C14" s="11" t="s">
        <v>144</v>
      </c>
      <c r="D14" s="12">
        <v>2595.4499999999998</v>
      </c>
      <c r="E14" s="12">
        <v>4615.71</v>
      </c>
      <c r="F14" s="13">
        <f>(D14-E14)/E14</f>
        <v>-0.43769214270393941</v>
      </c>
      <c r="G14" s="14">
        <v>346</v>
      </c>
      <c r="H14" s="14">
        <v>15</v>
      </c>
      <c r="I14" s="15">
        <f>G14/H14</f>
        <v>23.066666666666666</v>
      </c>
      <c r="J14" s="10">
        <v>6</v>
      </c>
      <c r="K14" s="15">
        <v>6</v>
      </c>
      <c r="L14" s="12">
        <v>155293.98000000001</v>
      </c>
      <c r="M14" s="14">
        <v>22541</v>
      </c>
      <c r="N14" s="16">
        <v>45492</v>
      </c>
      <c r="O14" s="22" t="s">
        <v>102</v>
      </c>
    </row>
    <row r="15" spans="1:15" s="17" customFormat="1" ht="24.95" customHeight="1">
      <c r="A15" s="10">
        <v>13</v>
      </c>
      <c r="B15" s="15" t="s">
        <v>17</v>
      </c>
      <c r="C15" s="11" t="s">
        <v>190</v>
      </c>
      <c r="D15" s="12">
        <v>2591.21</v>
      </c>
      <c r="E15" s="12" t="s">
        <v>15</v>
      </c>
      <c r="F15" s="13" t="s">
        <v>15</v>
      </c>
      <c r="G15" s="14">
        <v>336</v>
      </c>
      <c r="H15" s="15" t="s">
        <v>15</v>
      </c>
      <c r="I15" s="15" t="s">
        <v>15</v>
      </c>
      <c r="J15" s="10">
        <v>10</v>
      </c>
      <c r="K15" s="15">
        <v>1</v>
      </c>
      <c r="L15" s="12">
        <v>2591.21</v>
      </c>
      <c r="M15" s="14">
        <v>336</v>
      </c>
      <c r="N15" s="16">
        <v>45527</v>
      </c>
      <c r="O15" s="22" t="s">
        <v>183</v>
      </c>
    </row>
    <row r="16" spans="1:15" s="17" customFormat="1" ht="24.95" customHeight="1">
      <c r="A16" s="10">
        <v>14</v>
      </c>
      <c r="B16" s="10">
        <v>11</v>
      </c>
      <c r="C16" s="11" t="s">
        <v>163</v>
      </c>
      <c r="D16" s="20">
        <v>635.76</v>
      </c>
      <c r="E16" s="20">
        <v>1111.5899999999999</v>
      </c>
      <c r="F16" s="13">
        <f>(D16-E16)/E16</f>
        <v>-0.42806250506031895</v>
      </c>
      <c r="G16" s="21">
        <v>118</v>
      </c>
      <c r="H16" s="14">
        <v>4</v>
      </c>
      <c r="I16" s="15">
        <f>G16/H16</f>
        <v>29.5</v>
      </c>
      <c r="J16" s="15">
        <v>2</v>
      </c>
      <c r="K16" s="15">
        <v>4</v>
      </c>
      <c r="L16" s="20">
        <v>30809.38</v>
      </c>
      <c r="M16" s="21">
        <v>5976</v>
      </c>
      <c r="N16" s="16">
        <v>45506</v>
      </c>
      <c r="O16" s="22" t="s">
        <v>43</v>
      </c>
    </row>
    <row r="17" spans="1:15" s="17" customFormat="1" ht="24.95" customHeight="1">
      <c r="A17" s="10">
        <v>15</v>
      </c>
      <c r="B17" s="10">
        <v>15</v>
      </c>
      <c r="C17" s="11" t="s">
        <v>123</v>
      </c>
      <c r="D17" s="20">
        <v>498.8</v>
      </c>
      <c r="E17" s="20">
        <v>577.78</v>
      </c>
      <c r="F17" s="13">
        <f>(D17-E17)/E17</f>
        <v>-0.13669562809373803</v>
      </c>
      <c r="G17" s="21">
        <v>69</v>
      </c>
      <c r="H17" s="14">
        <v>4</v>
      </c>
      <c r="I17" s="15">
        <f>G17/H17</f>
        <v>17.25</v>
      </c>
      <c r="J17" s="14">
        <v>2</v>
      </c>
      <c r="K17" s="15">
        <v>8</v>
      </c>
      <c r="L17" s="20">
        <v>50585.19</v>
      </c>
      <c r="M17" s="21">
        <v>7614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0">
        <v>22</v>
      </c>
      <c r="C18" s="11" t="s">
        <v>153</v>
      </c>
      <c r="D18" s="12">
        <v>419</v>
      </c>
      <c r="E18" s="12">
        <v>185</v>
      </c>
      <c r="F18" s="13">
        <f>(D18-E18)/E18</f>
        <v>1.2648648648648648</v>
      </c>
      <c r="G18" s="14">
        <v>35</v>
      </c>
      <c r="H18" s="13" t="s">
        <v>15</v>
      </c>
      <c r="I18" s="13" t="s">
        <v>15</v>
      </c>
      <c r="J18" s="10">
        <v>3</v>
      </c>
      <c r="K18" s="15">
        <v>5</v>
      </c>
      <c r="L18" s="12">
        <v>6624</v>
      </c>
      <c r="M18" s="14">
        <v>1080</v>
      </c>
      <c r="N18" s="16">
        <v>45499</v>
      </c>
      <c r="O18" s="22" t="s">
        <v>13</v>
      </c>
    </row>
    <row r="19" spans="1:15" s="17" customFormat="1" ht="24.95" customHeight="1">
      <c r="A19" s="10">
        <v>17</v>
      </c>
      <c r="B19" s="10">
        <v>20</v>
      </c>
      <c r="C19" s="11" t="s">
        <v>82</v>
      </c>
      <c r="D19" s="12">
        <v>363.59999999999991</v>
      </c>
      <c r="E19" s="12">
        <v>221.39999999999964</v>
      </c>
      <c r="F19" s="13">
        <f>(D19-E19)/E19</f>
        <v>0.64227642276422992</v>
      </c>
      <c r="G19" s="14">
        <v>61</v>
      </c>
      <c r="H19" s="14">
        <v>5</v>
      </c>
      <c r="I19" s="15">
        <f>G19/H19</f>
        <v>12.2</v>
      </c>
      <c r="J19" s="10">
        <v>3</v>
      </c>
      <c r="K19" s="15" t="s">
        <v>15</v>
      </c>
      <c r="L19" s="12">
        <v>13338.849999999997</v>
      </c>
      <c r="M19" s="14">
        <v>2121</v>
      </c>
      <c r="N19" s="16">
        <v>45408</v>
      </c>
      <c r="O19" s="22" t="s">
        <v>80</v>
      </c>
    </row>
    <row r="20" spans="1:15" s="17" customFormat="1" ht="24.95" customHeight="1">
      <c r="A20" s="10">
        <v>18</v>
      </c>
      <c r="B20" s="15" t="s">
        <v>15</v>
      </c>
      <c r="C20" s="11" t="s">
        <v>140</v>
      </c>
      <c r="D20" s="12">
        <v>278</v>
      </c>
      <c r="E20" s="12" t="s">
        <v>15</v>
      </c>
      <c r="F20" s="13" t="s">
        <v>15</v>
      </c>
      <c r="G20" s="14">
        <v>115</v>
      </c>
      <c r="H20" s="14">
        <v>12</v>
      </c>
      <c r="I20" s="15">
        <v>11</v>
      </c>
      <c r="J20" s="10">
        <v>4</v>
      </c>
      <c r="K20" s="15" t="s">
        <v>15</v>
      </c>
      <c r="L20" s="12">
        <v>1055892.93</v>
      </c>
      <c r="M20" s="14">
        <v>197260</v>
      </c>
      <c r="N20" s="16">
        <v>44916</v>
      </c>
      <c r="O20" s="22" t="s">
        <v>45</v>
      </c>
    </row>
    <row r="21" spans="1:15" s="17" customFormat="1" ht="24.95" customHeight="1">
      <c r="A21" s="10">
        <v>19</v>
      </c>
      <c r="B21" s="15" t="s">
        <v>15</v>
      </c>
      <c r="C21" s="11" t="s">
        <v>139</v>
      </c>
      <c r="D21" s="12">
        <v>237.5</v>
      </c>
      <c r="E21" s="12" t="s">
        <v>15</v>
      </c>
      <c r="F21" s="13" t="s">
        <v>15</v>
      </c>
      <c r="G21" s="14">
        <v>95</v>
      </c>
      <c r="H21" s="14">
        <v>12</v>
      </c>
      <c r="I21" s="15">
        <f>G21/H21</f>
        <v>7.916666666666667</v>
      </c>
      <c r="J21" s="10">
        <v>4</v>
      </c>
      <c r="K21" s="15" t="s">
        <v>15</v>
      </c>
      <c r="L21" s="12">
        <v>1345061.14</v>
      </c>
      <c r="M21" s="14">
        <v>250466</v>
      </c>
      <c r="N21" s="16">
        <v>44743</v>
      </c>
      <c r="O21" s="22" t="s">
        <v>45</v>
      </c>
    </row>
    <row r="22" spans="1:15" s="17" customFormat="1" ht="24.95" customHeight="1">
      <c r="A22" s="10">
        <v>20</v>
      </c>
      <c r="B22" s="10">
        <v>10</v>
      </c>
      <c r="C22" s="11" t="s">
        <v>171</v>
      </c>
      <c r="D22" s="12">
        <v>227.31</v>
      </c>
      <c r="E22" s="12">
        <v>3903.3</v>
      </c>
      <c r="F22" s="13">
        <f>(D22-E22)/E22</f>
        <v>-0.94176466067173936</v>
      </c>
      <c r="G22" s="14">
        <v>31</v>
      </c>
      <c r="H22" s="14">
        <v>6</v>
      </c>
      <c r="I22" s="15">
        <v>37.18181818181818</v>
      </c>
      <c r="J22" s="10">
        <v>2</v>
      </c>
      <c r="K22" s="15">
        <v>3</v>
      </c>
      <c r="L22" s="12">
        <v>35031.19</v>
      </c>
      <c r="M22" s="14">
        <v>5458</v>
      </c>
      <c r="N22" s="16">
        <v>45513</v>
      </c>
      <c r="O22" s="22" t="s">
        <v>11</v>
      </c>
    </row>
    <row r="23" spans="1:15" s="17" customFormat="1" ht="24.95" customHeight="1">
      <c r="A23" s="10">
        <v>21</v>
      </c>
      <c r="B23" s="15" t="s">
        <v>15</v>
      </c>
      <c r="C23" s="11" t="s">
        <v>142</v>
      </c>
      <c r="D23" s="12">
        <v>201.2</v>
      </c>
      <c r="E23" s="13" t="s">
        <v>15</v>
      </c>
      <c r="F23" s="13" t="s">
        <v>15</v>
      </c>
      <c r="G23" s="14">
        <v>31</v>
      </c>
      <c r="H23" s="14">
        <v>6</v>
      </c>
      <c r="I23" s="15" t="s">
        <v>15</v>
      </c>
      <c r="J23" s="10">
        <v>3</v>
      </c>
      <c r="K23" s="15" t="s">
        <v>15</v>
      </c>
      <c r="L23" s="12">
        <v>6046.4</v>
      </c>
      <c r="M23" s="14">
        <v>955</v>
      </c>
      <c r="N23" s="16">
        <v>45492</v>
      </c>
      <c r="O23" s="22" t="s">
        <v>86</v>
      </c>
    </row>
    <row r="24" spans="1:15" s="17" customFormat="1" ht="24.95" customHeight="1">
      <c r="A24" s="10">
        <v>22</v>
      </c>
      <c r="B24" s="10">
        <v>18</v>
      </c>
      <c r="C24" s="11" t="s">
        <v>154</v>
      </c>
      <c r="D24" s="12">
        <v>149</v>
      </c>
      <c r="E24" s="12">
        <v>312</v>
      </c>
      <c r="F24" s="13">
        <f>(D24-E24)/E24</f>
        <v>-0.52243589743589747</v>
      </c>
      <c r="G24" s="14">
        <v>34</v>
      </c>
      <c r="H24" s="14">
        <v>5</v>
      </c>
      <c r="I24" s="15">
        <f>G24/H24</f>
        <v>6.8</v>
      </c>
      <c r="J24" s="10">
        <v>3</v>
      </c>
      <c r="K24" s="15">
        <v>5</v>
      </c>
      <c r="L24" s="12">
        <v>38220.020000000004</v>
      </c>
      <c r="M24" s="14">
        <v>7645</v>
      </c>
      <c r="N24" s="16">
        <v>45499</v>
      </c>
      <c r="O24" s="22" t="s">
        <v>14</v>
      </c>
    </row>
    <row r="25" spans="1:15" s="17" customFormat="1" ht="24.75" customHeight="1">
      <c r="A25" s="10">
        <v>23</v>
      </c>
      <c r="B25" s="13" t="s">
        <v>15</v>
      </c>
      <c r="C25" s="11" t="s">
        <v>143</v>
      </c>
      <c r="D25" s="12">
        <v>82</v>
      </c>
      <c r="E25" s="13" t="s">
        <v>15</v>
      </c>
      <c r="F25" s="13" t="s">
        <v>15</v>
      </c>
      <c r="G25" s="14">
        <v>20</v>
      </c>
      <c r="H25" s="15" t="s">
        <v>15</v>
      </c>
      <c r="I25" s="15" t="s">
        <v>15</v>
      </c>
      <c r="J25" s="10">
        <v>2</v>
      </c>
      <c r="K25" s="15" t="s">
        <v>15</v>
      </c>
      <c r="L25" s="12">
        <v>10800</v>
      </c>
      <c r="M25" s="14">
        <v>2335</v>
      </c>
      <c r="N25" s="16">
        <v>45492</v>
      </c>
      <c r="O25" s="22" t="s">
        <v>13</v>
      </c>
    </row>
    <row r="26" spans="1:15" s="17" customFormat="1" ht="24.75" customHeight="1">
      <c r="A26" s="10">
        <v>24</v>
      </c>
      <c r="B26" s="15" t="s">
        <v>15</v>
      </c>
      <c r="C26" s="11" t="s">
        <v>38</v>
      </c>
      <c r="D26" s="12">
        <v>76</v>
      </c>
      <c r="E26" s="12" t="s">
        <v>15</v>
      </c>
      <c r="F26" s="13" t="s">
        <v>15</v>
      </c>
      <c r="G26" s="14">
        <v>16</v>
      </c>
      <c r="H26" s="14">
        <v>1</v>
      </c>
      <c r="I26" s="15">
        <f>G26/H26</f>
        <v>16</v>
      </c>
      <c r="J26" s="10">
        <v>1</v>
      </c>
      <c r="K26" s="15" t="s">
        <v>15</v>
      </c>
      <c r="L26" s="12">
        <v>60360.28</v>
      </c>
      <c r="M26" s="14">
        <v>9523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16</v>
      </c>
      <c r="C27" s="11" t="s">
        <v>117</v>
      </c>
      <c r="D27" s="12">
        <v>59</v>
      </c>
      <c r="E27" s="12">
        <v>427</v>
      </c>
      <c r="F27" s="13">
        <f t="shared" ref="F27:F32" si="0">(D27-E27)/E27</f>
        <v>-0.86182669789227162</v>
      </c>
      <c r="G27" s="14">
        <v>9</v>
      </c>
      <c r="H27" s="14">
        <v>1</v>
      </c>
      <c r="I27" s="15">
        <v>4</v>
      </c>
      <c r="J27" s="10">
        <v>1</v>
      </c>
      <c r="K27" s="15" t="s">
        <v>15</v>
      </c>
      <c r="L27" s="12">
        <v>5565.14</v>
      </c>
      <c r="M27" s="14">
        <v>953</v>
      </c>
      <c r="N27" s="16">
        <v>45471</v>
      </c>
      <c r="O27" s="22" t="s">
        <v>80</v>
      </c>
    </row>
    <row r="28" spans="1:15" s="17" customFormat="1" ht="24.75" customHeight="1">
      <c r="A28" s="10">
        <v>26</v>
      </c>
      <c r="B28" s="10">
        <v>27</v>
      </c>
      <c r="C28" s="11" t="s">
        <v>39</v>
      </c>
      <c r="D28" s="12">
        <v>42.6</v>
      </c>
      <c r="E28" s="12">
        <v>73.599999999999994</v>
      </c>
      <c r="F28" s="13">
        <f t="shared" si="0"/>
        <v>-0.42119565217391297</v>
      </c>
      <c r="G28" s="14">
        <v>6</v>
      </c>
      <c r="H28" s="14">
        <v>1</v>
      </c>
      <c r="I28" s="15">
        <f>G28/H28</f>
        <v>6</v>
      </c>
      <c r="J28" s="10">
        <v>1</v>
      </c>
      <c r="K28" s="15">
        <v>23</v>
      </c>
      <c r="L28" s="12">
        <v>68705.899999999994</v>
      </c>
      <c r="M28" s="14">
        <v>10610</v>
      </c>
      <c r="N28" s="16">
        <v>45379</v>
      </c>
      <c r="O28" s="22" t="s">
        <v>23</v>
      </c>
    </row>
    <row r="29" spans="1:15" s="17" customFormat="1" ht="24.75" customHeight="1">
      <c r="A29" s="10">
        <v>27</v>
      </c>
      <c r="B29" s="10">
        <v>23</v>
      </c>
      <c r="C29" s="11" t="s">
        <v>110</v>
      </c>
      <c r="D29" s="12">
        <v>30.2</v>
      </c>
      <c r="E29" s="12">
        <v>176</v>
      </c>
      <c r="F29" s="13">
        <f t="shared" si="0"/>
        <v>-0.82840909090909098</v>
      </c>
      <c r="G29" s="14">
        <v>6</v>
      </c>
      <c r="H29" s="14">
        <v>1</v>
      </c>
      <c r="I29" s="15">
        <f>G29/H29</f>
        <v>6</v>
      </c>
      <c r="J29" s="10">
        <v>1</v>
      </c>
      <c r="K29" s="13" t="s">
        <v>15</v>
      </c>
      <c r="L29" s="12">
        <v>215982.2</v>
      </c>
      <c r="M29" s="14">
        <v>33424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10">
        <v>21</v>
      </c>
      <c r="C30" s="11" t="s">
        <v>162</v>
      </c>
      <c r="D30" s="12">
        <v>23</v>
      </c>
      <c r="E30" s="12">
        <v>213.6</v>
      </c>
      <c r="F30" s="13">
        <f t="shared" si="0"/>
        <v>-0.89232209737827717</v>
      </c>
      <c r="G30" s="14">
        <v>5</v>
      </c>
      <c r="H30" s="14">
        <v>1</v>
      </c>
      <c r="I30" s="15">
        <f>G30/H30</f>
        <v>5</v>
      </c>
      <c r="J30" s="10">
        <v>1</v>
      </c>
      <c r="K30" s="15">
        <v>4</v>
      </c>
      <c r="L30" s="12">
        <v>9297.16</v>
      </c>
      <c r="M30" s="14">
        <v>1433</v>
      </c>
      <c r="N30" s="16">
        <v>45506</v>
      </c>
      <c r="O30" s="22" t="s">
        <v>45</v>
      </c>
    </row>
    <row r="31" spans="1:15" s="17" customFormat="1" ht="24.75" customHeight="1">
      <c r="A31" s="10">
        <v>29</v>
      </c>
      <c r="B31" s="10">
        <v>30</v>
      </c>
      <c r="C31" s="18" t="s">
        <v>129</v>
      </c>
      <c r="D31" s="12">
        <v>17</v>
      </c>
      <c r="E31" s="12">
        <v>38</v>
      </c>
      <c r="F31" s="13">
        <f t="shared" si="0"/>
        <v>-0.55263157894736847</v>
      </c>
      <c r="G31" s="14">
        <v>2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18569</v>
      </c>
      <c r="M31" s="14">
        <v>2939</v>
      </c>
      <c r="N31" s="16">
        <v>45429</v>
      </c>
      <c r="O31" s="27" t="s">
        <v>13</v>
      </c>
    </row>
    <row r="32" spans="1:15" s="17" customFormat="1" ht="24.75" customHeight="1">
      <c r="A32" s="10">
        <v>30</v>
      </c>
      <c r="B32" s="10">
        <v>25</v>
      </c>
      <c r="C32" s="18" t="s">
        <v>100</v>
      </c>
      <c r="D32" s="12">
        <v>8</v>
      </c>
      <c r="E32" s="12">
        <v>107.2</v>
      </c>
      <c r="F32" s="13">
        <f t="shared" si="0"/>
        <v>-0.92537313432835822</v>
      </c>
      <c r="G32" s="14">
        <v>1</v>
      </c>
      <c r="H32" s="14">
        <v>1</v>
      </c>
      <c r="I32" s="15">
        <f>G32/H32</f>
        <v>1</v>
      </c>
      <c r="J32" s="10">
        <v>1</v>
      </c>
      <c r="K32" s="15">
        <v>10</v>
      </c>
      <c r="L32" s="12">
        <v>22874.930000000008</v>
      </c>
      <c r="M32" s="14">
        <v>3642</v>
      </c>
      <c r="N32" s="16">
        <v>45464</v>
      </c>
      <c r="O32" s="27" t="s">
        <v>14</v>
      </c>
    </row>
    <row r="33" spans="1:15" s="17" customFormat="1" ht="24.75" customHeight="1">
      <c r="A33" s="4">
        <v>31</v>
      </c>
      <c r="B33" s="15" t="s">
        <v>17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1</v>
      </c>
      <c r="L33" s="6" t="s">
        <v>194</v>
      </c>
      <c r="M33" s="6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SUBTOTAL(109,Table13234567891011121314[Pajamos 
(GBO)])</f>
        <v>166304.61000000002</v>
      </c>
      <c r="E34" s="36" t="s">
        <v>191</v>
      </c>
      <c r="F34" s="37">
        <f t="shared" ref="F34" si="1">(D34-E34)/E34</f>
        <v>-0.17875077777009601</v>
      </c>
      <c r="G34" s="38">
        <f>SUBTOTAL(109,Table13234567891011121314[Žiūrovų sk. 
(ADM)])</f>
        <v>23573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O25" sqref="O25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C24" sqref="C24:O2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O14" sqref="O1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60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50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opLeftCell="A2" zoomScale="60" zoomScaleNormal="60" workbookViewId="0">
      <selection activeCell="D35" sqref="D3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176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5" t="s">
        <v>17</v>
      </c>
      <c r="C5" s="11" t="s">
        <v>184</v>
      </c>
      <c r="D5" s="12">
        <v>33077.75</v>
      </c>
      <c r="E5" s="12" t="s">
        <v>15</v>
      </c>
      <c r="F5" s="13" t="s">
        <v>15</v>
      </c>
      <c r="G5" s="14">
        <v>4091</v>
      </c>
      <c r="H5" s="14">
        <v>118</v>
      </c>
      <c r="I5" s="15">
        <v>85</v>
      </c>
      <c r="J5" s="10">
        <v>15</v>
      </c>
      <c r="K5" s="15">
        <v>1</v>
      </c>
      <c r="L5" s="12">
        <v>39741.949999999997</v>
      </c>
      <c r="M5" s="14">
        <v>4941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15" t="s">
        <v>17</v>
      </c>
      <c r="C10" s="11" t="s">
        <v>182</v>
      </c>
      <c r="D10" s="12">
        <v>5527</v>
      </c>
      <c r="E10" s="12" t="s">
        <v>15</v>
      </c>
      <c r="F10" s="13" t="s">
        <v>15</v>
      </c>
      <c r="G10" s="14">
        <v>1002</v>
      </c>
      <c r="H10" s="12" t="s">
        <v>15</v>
      </c>
      <c r="I10" s="13" t="s">
        <v>15</v>
      </c>
      <c r="J10" s="10">
        <v>15</v>
      </c>
      <c r="K10" s="15">
        <v>1</v>
      </c>
      <c r="L10" s="12">
        <v>5527</v>
      </c>
      <c r="M10" s="14">
        <v>1002</v>
      </c>
      <c r="N10" s="16">
        <v>45520</v>
      </c>
      <c r="O10" s="22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5"/>
      <c r="C18" s="11" t="s">
        <v>117</v>
      </c>
      <c r="D18" s="12">
        <v>427</v>
      </c>
      <c r="E18" s="12" t="s">
        <v>15</v>
      </c>
      <c r="F18" s="13" t="s">
        <v>15</v>
      </c>
      <c r="G18" s="14">
        <v>71</v>
      </c>
      <c r="H18" s="14">
        <v>2</v>
      </c>
      <c r="I18" s="15">
        <v>4</v>
      </c>
      <c r="J18" s="10">
        <v>2</v>
      </c>
      <c r="K18" s="15" t="s">
        <v>15</v>
      </c>
      <c r="L18" s="12">
        <v>5495.14</v>
      </c>
      <c r="M18" s="14">
        <v>941</v>
      </c>
      <c r="N18" s="16">
        <v>45471</v>
      </c>
      <c r="O18" s="22" t="s">
        <v>80</v>
      </c>
    </row>
    <row r="19" spans="1:15" s="17" customFormat="1" ht="24.95" customHeight="1">
      <c r="A19" s="10">
        <v>17</v>
      </c>
      <c r="B19" s="13" t="s">
        <v>15</v>
      </c>
      <c r="C19" s="5" t="s">
        <v>178</v>
      </c>
      <c r="D19" s="6">
        <v>405.5</v>
      </c>
      <c r="E19" s="12" t="s">
        <v>15</v>
      </c>
      <c r="F19" s="13" t="s">
        <v>15</v>
      </c>
      <c r="G19" s="7">
        <v>61</v>
      </c>
      <c r="H19" s="7">
        <v>1</v>
      </c>
      <c r="I19" s="15">
        <f>G19/H19</f>
        <v>61</v>
      </c>
      <c r="J19" s="4">
        <v>1</v>
      </c>
      <c r="K19" s="13" t="s">
        <v>15</v>
      </c>
      <c r="L19" s="12">
        <v>25076.97</v>
      </c>
      <c r="M19" s="14" t="s">
        <v>179</v>
      </c>
      <c r="N19" s="9">
        <v>45345</v>
      </c>
      <c r="O19" s="23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1" t="s">
        <v>124</v>
      </c>
      <c r="D21" s="12">
        <v>290.5</v>
      </c>
      <c r="E21" s="12" t="s">
        <v>15</v>
      </c>
      <c r="F21" s="13" t="s">
        <v>15</v>
      </c>
      <c r="G21" s="14">
        <v>127</v>
      </c>
      <c r="H21" s="14">
        <v>12</v>
      </c>
      <c r="I21" s="15">
        <v>4.75</v>
      </c>
      <c r="J21" s="10">
        <v>4</v>
      </c>
      <c r="K21" s="15" t="s">
        <v>15</v>
      </c>
      <c r="L21" s="12">
        <v>209995.23</v>
      </c>
      <c r="M21" s="14">
        <v>43259</v>
      </c>
      <c r="N21" s="16">
        <v>44638</v>
      </c>
      <c r="O21" s="22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1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11" t="s">
        <v>110</v>
      </c>
      <c r="D25" s="12">
        <v>176</v>
      </c>
      <c r="E25" s="12" t="s">
        <v>15</v>
      </c>
      <c r="F25" s="13" t="s">
        <v>15</v>
      </c>
      <c r="G25" s="14">
        <v>35</v>
      </c>
      <c r="H25" s="14">
        <v>2</v>
      </c>
      <c r="I25" s="15">
        <f>G25/H25</f>
        <v>17.5</v>
      </c>
      <c r="J25" s="10">
        <v>2</v>
      </c>
      <c r="K25" s="15" t="s">
        <v>15</v>
      </c>
      <c r="L25" s="12">
        <v>215826.2</v>
      </c>
      <c r="M25" s="14" t="s">
        <v>180</v>
      </c>
      <c r="N25" s="16">
        <v>45191</v>
      </c>
      <c r="O25" s="22" t="s">
        <v>23</v>
      </c>
    </row>
    <row r="26" spans="1:15" s="17" customFormat="1" ht="24.75" customHeight="1">
      <c r="A26" s="10">
        <v>24</v>
      </c>
      <c r="B26" s="15" t="s">
        <v>15</v>
      </c>
      <c r="C26" s="11" t="s">
        <v>125</v>
      </c>
      <c r="D26" s="12">
        <v>160.5</v>
      </c>
      <c r="E26" s="12" t="s">
        <v>15</v>
      </c>
      <c r="F26" s="13" t="s">
        <v>15</v>
      </c>
      <c r="G26" s="14">
        <v>65</v>
      </c>
      <c r="H26" s="14">
        <v>12</v>
      </c>
      <c r="I26" s="15">
        <v>6.916666666666667</v>
      </c>
      <c r="J26" s="10">
        <v>4</v>
      </c>
      <c r="K26" s="15" t="s">
        <v>15</v>
      </c>
      <c r="L26" s="12">
        <v>497099.29</v>
      </c>
      <c r="M26" s="14">
        <v>90324</v>
      </c>
      <c r="N26" s="16">
        <v>45212</v>
      </c>
      <c r="O26" s="22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15" t="s">
        <v>15</v>
      </c>
      <c r="C30" s="11" t="s">
        <v>116</v>
      </c>
      <c r="D30" s="12">
        <v>46</v>
      </c>
      <c r="E30" s="12" t="s">
        <v>15</v>
      </c>
      <c r="F30" s="13" t="s">
        <v>15</v>
      </c>
      <c r="G30" s="14">
        <v>8</v>
      </c>
      <c r="H30" s="14">
        <v>1</v>
      </c>
      <c r="I30" s="15">
        <v>12</v>
      </c>
      <c r="J30" s="10">
        <v>1</v>
      </c>
      <c r="K30" s="15" t="s">
        <v>15</v>
      </c>
      <c r="L30" s="12">
        <v>78277.69</v>
      </c>
      <c r="M30" s="14">
        <v>11525</v>
      </c>
      <c r="N30" s="16">
        <v>45394</v>
      </c>
      <c r="O30" s="22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1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B24" sqref="B24:O2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166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 t="shared" ref="I10:I19" si="0"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 t="shared" si="0"/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 t="shared" si="0"/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 t="shared" si="0"/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 t="shared" si="0"/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 t="shared" si="0"/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 t="shared" si="0"/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 t="shared" si="0"/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 t="shared" si="0"/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 t="shared" si="0"/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 t="shared" ref="I22:I27" si="1"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 t="shared" si="1"/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 t="shared" si="1"/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 t="shared" si="1"/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 t="shared" si="1"/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 t="shared" si="1"/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2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2" zoomScale="60" zoomScaleNormal="60" workbookViewId="0">
      <selection activeCell="C22" sqref="C22: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C15" sqref="C1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151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C28" sqref="C28:O2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17" sqref="C17:O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1" sqref="C21:XFD21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3" t="s">
        <v>108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08.23-08.25</vt:lpstr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2024-08-26T13:36:15Z</dcterms:modified>
</cp:coreProperties>
</file>